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WebPage\skillbank18\arduino\"/>
    </mc:Choice>
  </mc:AlternateContent>
  <xr:revisionPtr revIDLastSave="0" documentId="13_ncr:1_{E6BFF079-943E-4EB6-AE6F-6BB5C59A657B}" xr6:coauthVersionLast="45" xr6:coauthVersionMax="45" xr10:uidLastSave="{00000000-0000-0000-0000-000000000000}"/>
  <bookViews>
    <workbookView xWindow="-120" yWindow="-120" windowWidth="29040" windowHeight="15840" xr2:uid="{15FE1975-717A-4E47-B813-7F84F6238D5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E12" i="1"/>
  <c r="E13" i="1"/>
  <c r="E14" i="1"/>
  <c r="E15" i="1"/>
  <c r="E16" i="1"/>
  <c r="E17" i="1"/>
  <c r="E18" i="1"/>
  <c r="E19" i="1"/>
  <c r="E20" i="1"/>
  <c r="E21" i="1"/>
  <c r="H12" i="1" l="1"/>
  <c r="B20" i="1"/>
  <c r="B21" i="1"/>
  <c r="B16" i="1"/>
  <c r="B17" i="1"/>
  <c r="B18" i="1"/>
  <c r="B19" i="1"/>
  <c r="B13" i="1"/>
  <c r="B14" i="1"/>
  <c r="B15" i="1"/>
  <c r="B12" i="1"/>
  <c r="J12" i="1" l="1"/>
  <c r="F12" i="1"/>
  <c r="I12" i="1"/>
  <c r="G12" i="1" l="1"/>
  <c r="C13" i="1" l="1"/>
  <c r="H13" i="1" s="1"/>
  <c r="F13" i="1" l="1"/>
  <c r="G13" i="1" s="1"/>
  <c r="C14" i="1" s="1"/>
  <c r="H14" i="1" s="1"/>
  <c r="I13" i="1"/>
  <c r="J13" i="1" s="1"/>
  <c r="F14" i="1" l="1"/>
  <c r="G14" i="1" s="1"/>
  <c r="C15" i="1" s="1"/>
  <c r="I14" i="1"/>
  <c r="J14" i="1" s="1"/>
  <c r="I15" i="1" l="1"/>
  <c r="H15" i="1"/>
  <c r="F15" i="1"/>
  <c r="G15" i="1" l="1"/>
  <c r="C16" i="1" s="1"/>
  <c r="J15" i="1"/>
  <c r="H16" i="1" l="1"/>
  <c r="F16" i="1"/>
  <c r="I16" i="1"/>
  <c r="J16" i="1" l="1"/>
  <c r="G16" i="1"/>
  <c r="C17" i="1" s="1"/>
  <c r="F17" i="1" l="1"/>
  <c r="H17" i="1"/>
  <c r="I17" i="1"/>
  <c r="J17" i="1" l="1"/>
  <c r="G17" i="1"/>
  <c r="C18" i="1" s="1"/>
  <c r="F18" i="1" l="1"/>
  <c r="H18" i="1"/>
  <c r="J18" i="1" s="1"/>
  <c r="I18" i="1"/>
  <c r="G18" i="1" l="1"/>
  <c r="C19" i="1" s="1"/>
  <c r="H19" i="1" l="1"/>
  <c r="I19" i="1"/>
  <c r="F19" i="1"/>
  <c r="J19" i="1" l="1"/>
  <c r="G19" i="1"/>
  <c r="C20" i="1" s="1"/>
  <c r="F20" i="1" l="1"/>
  <c r="I20" i="1"/>
  <c r="H20" i="1"/>
  <c r="J20" i="1" s="1"/>
  <c r="G20" i="1" l="1"/>
  <c r="C21" i="1" s="1"/>
  <c r="I21" i="1" l="1"/>
  <c r="F21" i="1"/>
  <c r="H21" i="1"/>
  <c r="G21" i="1" l="1"/>
  <c r="C22" i="1" s="1"/>
  <c r="J21" i="1"/>
  <c r="I22" i="1" l="1"/>
  <c r="H22" i="1"/>
  <c r="J22" i="1" s="1"/>
  <c r="F22" i="1"/>
</calcChain>
</file>

<file path=xl/sharedStrings.xml><?xml version="1.0" encoding="utf-8"?>
<sst xmlns="http://schemas.openxmlformats.org/spreadsheetml/2006/main" count="22" uniqueCount="22">
  <si>
    <t>Vin</t>
  </si>
  <si>
    <t>Vref</t>
  </si>
  <si>
    <t>Compare</t>
  </si>
  <si>
    <t>nbits</t>
  </si>
  <si>
    <t>change</t>
  </si>
  <si>
    <t>RESULT</t>
  </si>
  <si>
    <t>"/16"</t>
  </si>
  <si>
    <t>mod16</t>
  </si>
  <si>
    <t xml:space="preserve">Operation of 10bit successive approximation ADC </t>
  </si>
  <si>
    <t>binary</t>
  </si>
  <si>
    <t>Cycle</t>
  </si>
  <si>
    <t>Clock</t>
  </si>
  <si>
    <t>Vi</t>
  </si>
  <si>
    <t>Vt</t>
  </si>
  <si>
    <t>Input</t>
  </si>
  <si>
    <t>DAC</t>
  </si>
  <si>
    <t>Test value</t>
  </si>
  <si>
    <t>k</t>
  </si>
  <si>
    <t>Test data</t>
  </si>
  <si>
    <t xml:space="preserve"> value N</t>
  </si>
  <si>
    <t>John Errington's Experiments with an Arduino</t>
  </si>
  <si>
    <t>http://www.skillbank.co.uk/arduino/adc.htm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</si>
</sst>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10 bit Successive Approximation Conversion</a:t>
            </a:r>
          </a:p>
        </c:rich>
      </c:tx>
      <c:layout>
        <c:manualLayout>
          <c:xMode val="edge"/>
          <c:yMode val="edge"/>
          <c:x val="0.2201596675415573"/>
          <c:y val="4.5548654244306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noFill/>
            <a:ln>
              <a:solidFill>
                <a:schemeClr val="accent1"/>
              </a:solidFill>
            </a:ln>
            <a:effectLst/>
          </c:spPr>
          <c:invertIfNegative val="0"/>
          <c:val>
            <c:numRef>
              <c:f>Sheet1!$F$12:$F$22</c:f>
              <c:numCache>
                <c:formatCode>0.0000</c:formatCode>
                <c:ptCount val="11"/>
                <c:pt idx="0">
                  <c:v>2.5</c:v>
                </c:pt>
                <c:pt idx="1">
                  <c:v>3.75</c:v>
                </c:pt>
                <c:pt idx="2">
                  <c:v>3.125</c:v>
                </c:pt>
                <c:pt idx="3">
                  <c:v>3.4375</c:v>
                </c:pt>
                <c:pt idx="4">
                  <c:v>3.59375</c:v>
                </c:pt>
                <c:pt idx="5">
                  <c:v>3.671875</c:v>
                </c:pt>
                <c:pt idx="6">
                  <c:v>3.6328125</c:v>
                </c:pt>
                <c:pt idx="7">
                  <c:v>3.61328125</c:v>
                </c:pt>
                <c:pt idx="8">
                  <c:v>3.603515625</c:v>
                </c:pt>
                <c:pt idx="9">
                  <c:v>3.5986328125</c:v>
                </c:pt>
                <c:pt idx="10">
                  <c:v>3.59375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C0-46DE-8E27-EC960BE60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0406504"/>
        <c:axId val="480404208"/>
      </c:barChart>
      <c:catAx>
        <c:axId val="480406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Clock Cycle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404208"/>
        <c:crosses val="autoZero"/>
        <c:auto val="1"/>
        <c:lblAlgn val="ctr"/>
        <c:lblOffset val="100"/>
        <c:tickMarkSkip val="1"/>
        <c:noMultiLvlLbl val="0"/>
      </c:catAx>
      <c:valAx>
        <c:axId val="480404208"/>
        <c:scaling>
          <c:orientation val="minMax"/>
          <c:max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DAC Voltage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40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 b="0" i="0" baseline="0">
                <a:effectLst/>
              </a:rPr>
              <a:t>10 bit Successive Approximation Conversion</a:t>
            </a:r>
            <a:endParaRPr lang="en-GB" sz="1200">
              <a:effectLst/>
            </a:endParaRPr>
          </a:p>
        </c:rich>
      </c:tx>
      <c:layout>
        <c:manualLayout>
          <c:xMode val="edge"/>
          <c:yMode val="edge"/>
          <c:x val="0.16929155730533685"/>
          <c:y val="3.60969914791914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Sheet1!$C$11</c:f>
              <c:strCache>
                <c:ptCount val="1"/>
                <c:pt idx="0">
                  <c:v> value N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Sheet1!$D$12:$D$22</c:f>
              <c:numCache>
                <c:formatCode>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Sheet1!$C$12:$C$22</c:f>
              <c:numCache>
                <c:formatCode>0</c:formatCode>
                <c:ptCount val="11"/>
                <c:pt idx="0">
                  <c:v>512</c:v>
                </c:pt>
                <c:pt idx="1">
                  <c:v>768</c:v>
                </c:pt>
                <c:pt idx="2">
                  <c:v>640</c:v>
                </c:pt>
                <c:pt idx="3">
                  <c:v>704</c:v>
                </c:pt>
                <c:pt idx="4">
                  <c:v>736</c:v>
                </c:pt>
                <c:pt idx="5">
                  <c:v>752</c:v>
                </c:pt>
                <c:pt idx="6">
                  <c:v>744</c:v>
                </c:pt>
                <c:pt idx="7">
                  <c:v>740</c:v>
                </c:pt>
                <c:pt idx="8">
                  <c:v>738</c:v>
                </c:pt>
                <c:pt idx="9">
                  <c:v>737</c:v>
                </c:pt>
                <c:pt idx="10">
                  <c:v>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8-4507-ABC1-1A276EC5042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477116616"/>
        <c:axId val="477123176"/>
      </c:barChart>
      <c:catAx>
        <c:axId val="477116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Clock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123176"/>
        <c:crosses val="autoZero"/>
        <c:auto val="1"/>
        <c:lblAlgn val="ctr"/>
        <c:lblOffset val="100"/>
        <c:noMultiLvlLbl val="0"/>
      </c:catAx>
      <c:valAx>
        <c:axId val="477123176"/>
        <c:scaling>
          <c:orientation val="minMax"/>
          <c:max val="10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Data value - decimal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116616"/>
        <c:crosses val="autoZero"/>
        <c:crossBetween val="between"/>
        <c:majorUnit val="128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485775</xdr:colOff>
      <xdr:row>5</xdr:row>
      <xdr:rowOff>14287</xdr:rowOff>
    </xdr:from>
    <xdr:to>
      <xdr:col>18</xdr:col>
      <xdr:colOff>295275</xdr:colOff>
      <xdr:row>20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EBF9D0-AE58-4892-8B7B-DF56D997B2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490537</xdr:colOff>
      <xdr:row>21</xdr:row>
      <xdr:rowOff>4761</xdr:rowOff>
    </xdr:from>
    <xdr:to>
      <xdr:col>18</xdr:col>
      <xdr:colOff>300037</xdr:colOff>
      <xdr:row>35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FC7FE92-2A59-48FE-BC3A-49D31D8656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69A90-AFDB-4DA8-903E-55017FCE4374}">
  <dimension ref="A1:J22"/>
  <sheetViews>
    <sheetView tabSelected="1" workbookViewId="0">
      <selection activeCell="F1" sqref="F1"/>
    </sheetView>
  </sheetViews>
  <sheetFormatPr defaultRowHeight="15.75" x14ac:dyDescent="0.25"/>
  <cols>
    <col min="2" max="2" width="8" style="1" bestFit="1" customWidth="1"/>
    <col min="3" max="3" width="15.42578125" style="2" bestFit="1" customWidth="1"/>
    <col min="4" max="4" width="6" style="2" customWidth="1"/>
    <col min="5" max="5" width="7.7109375" style="2" bestFit="1" customWidth="1"/>
    <col min="6" max="6" width="9.140625" style="3" customWidth="1"/>
    <col min="7" max="7" width="9.28515625" style="2" bestFit="1" customWidth="1"/>
    <col min="8" max="8" width="5.85546875" style="1" hidden="1" customWidth="1"/>
    <col min="9" max="9" width="7.28515625" style="1" hidden="1" customWidth="1"/>
    <col min="10" max="10" width="13.140625" style="1" bestFit="1" customWidth="1"/>
    <col min="11" max="11" width="7.42578125" style="1" customWidth="1"/>
    <col min="12" max="16384" width="9.140625" style="1"/>
  </cols>
  <sheetData>
    <row r="1" spans="1:10" x14ac:dyDescent="0.25">
      <c r="A1" t="s">
        <v>20</v>
      </c>
    </row>
    <row r="2" spans="1:10" x14ac:dyDescent="0.25">
      <c r="A2" t="s">
        <v>21</v>
      </c>
    </row>
    <row r="4" spans="1:10" x14ac:dyDescent="0.25">
      <c r="B4" s="23" t="s">
        <v>8</v>
      </c>
      <c r="C4" s="24"/>
      <c r="D4" s="24"/>
      <c r="E4" s="24"/>
      <c r="F4" s="24"/>
      <c r="G4" s="24"/>
      <c r="H4" s="24"/>
      <c r="I4" s="24"/>
      <c r="J4" s="24"/>
    </row>
    <row r="5" spans="1:10" x14ac:dyDescent="0.25">
      <c r="C5" s="1"/>
      <c r="D5" s="1"/>
      <c r="E5" s="1"/>
      <c r="F5" s="1"/>
      <c r="G5" s="1"/>
    </row>
    <row r="6" spans="1:10" x14ac:dyDescent="0.25">
      <c r="B6" s="4" t="s">
        <v>3</v>
      </c>
      <c r="C6" s="5">
        <v>10</v>
      </c>
      <c r="H6" s="2"/>
      <c r="I6" s="2"/>
      <c r="J6" s="2"/>
    </row>
    <row r="7" spans="1:10" x14ac:dyDescent="0.25">
      <c r="B7" s="6" t="s">
        <v>0</v>
      </c>
      <c r="C7" s="7">
        <v>3.597</v>
      </c>
      <c r="H7" s="2"/>
      <c r="I7" s="2"/>
      <c r="J7" s="2"/>
    </row>
    <row r="8" spans="1:10" x14ac:dyDescent="0.25">
      <c r="B8" s="8" t="s">
        <v>1</v>
      </c>
      <c r="C8" s="22">
        <v>5</v>
      </c>
      <c r="H8" s="2"/>
      <c r="I8" s="2"/>
      <c r="J8" s="2"/>
    </row>
    <row r="9" spans="1:10" x14ac:dyDescent="0.25">
      <c r="B9" s="2"/>
      <c r="H9" s="2"/>
      <c r="I9" s="2"/>
      <c r="J9" s="2"/>
    </row>
    <row r="10" spans="1:10" x14ac:dyDescent="0.25">
      <c r="B10" s="4" t="s">
        <v>14</v>
      </c>
      <c r="C10" s="10" t="s">
        <v>18</v>
      </c>
      <c r="D10" s="10" t="s">
        <v>11</v>
      </c>
      <c r="E10" s="10"/>
      <c r="F10" s="11" t="s">
        <v>15</v>
      </c>
      <c r="G10" s="10" t="s">
        <v>2</v>
      </c>
      <c r="H10" s="10"/>
      <c r="I10" s="10"/>
      <c r="J10" s="5" t="s">
        <v>16</v>
      </c>
    </row>
    <row r="11" spans="1:10" x14ac:dyDescent="0.25">
      <c r="B11" s="8" t="s">
        <v>12</v>
      </c>
      <c r="C11" s="12" t="s">
        <v>19</v>
      </c>
      <c r="D11" s="12" t="s">
        <v>10</v>
      </c>
      <c r="E11" s="12" t="s">
        <v>4</v>
      </c>
      <c r="F11" s="13" t="s">
        <v>13</v>
      </c>
      <c r="G11" s="12" t="s">
        <v>17</v>
      </c>
      <c r="H11" s="12" t="s">
        <v>6</v>
      </c>
      <c r="I11" s="12" t="s">
        <v>7</v>
      </c>
      <c r="J11" s="9" t="s">
        <v>9</v>
      </c>
    </row>
    <row r="12" spans="1:10" x14ac:dyDescent="0.25">
      <c r="B12" s="6">
        <f>+$C$7</f>
        <v>3.597</v>
      </c>
      <c r="C12" s="14">
        <f>+(2^$C$6)/(2^D12)</f>
        <v>512</v>
      </c>
      <c r="D12" s="14">
        <v>1</v>
      </c>
      <c r="E12" s="14">
        <f>+(2^$C$6)/(2^D12)</f>
        <v>512</v>
      </c>
      <c r="F12" s="15">
        <f>+$C$8*C12/2^($C$6)</f>
        <v>2.5</v>
      </c>
      <c r="G12" s="16">
        <f>+IF(F12&gt;B12,1,0)</f>
        <v>0</v>
      </c>
      <c r="H12" s="14">
        <f>+INT(C12/16)</f>
        <v>32</v>
      </c>
      <c r="I12" s="14">
        <f t="shared" ref="I12:I22" si="0">+MOD(C12,16)</f>
        <v>0</v>
      </c>
      <c r="J12" s="7" t="str">
        <f>+DEC2BIN(H12,6)&amp;" "&amp;DEC2BIN(I12,4)</f>
        <v>100000 0000</v>
      </c>
    </row>
    <row r="13" spans="1:10" x14ac:dyDescent="0.25">
      <c r="B13" s="6">
        <f t="shared" ref="B13:B21" si="1">+$C$7</f>
        <v>3.597</v>
      </c>
      <c r="C13" s="14">
        <f>+IF(G12,C12-E12+E13,C12+E13)</f>
        <v>768</v>
      </c>
      <c r="D13" s="14">
        <v>2</v>
      </c>
      <c r="E13" s="14">
        <f t="shared" ref="E13:E21" si="2">+(2^$C$6)/(2^D13)</f>
        <v>256</v>
      </c>
      <c r="F13" s="15">
        <f t="shared" ref="F13:F21" si="3">+$C$8*C13/2^($C$6)</f>
        <v>3.75</v>
      </c>
      <c r="G13" s="16">
        <f t="shared" ref="G13:G21" si="4">+IF(F13&gt;B13,1,0)</f>
        <v>1</v>
      </c>
      <c r="H13" s="14">
        <f t="shared" ref="H13:H22" si="5">+INT(C13/16)</f>
        <v>48</v>
      </c>
      <c r="I13" s="14">
        <f t="shared" si="0"/>
        <v>0</v>
      </c>
      <c r="J13" s="7" t="str">
        <f t="shared" ref="J13:J22" si="6">+DEC2BIN(H13,6)&amp;" "&amp;DEC2BIN(I13,4)</f>
        <v>110000 0000</v>
      </c>
    </row>
    <row r="14" spans="1:10" x14ac:dyDescent="0.25">
      <c r="B14" s="6">
        <f t="shared" si="1"/>
        <v>3.597</v>
      </c>
      <c r="C14" s="14">
        <f t="shared" ref="C14:C22" si="7">+IF(G13,C13-E13+E14,C13+E14)</f>
        <v>640</v>
      </c>
      <c r="D14" s="14">
        <v>3</v>
      </c>
      <c r="E14" s="14">
        <f t="shared" si="2"/>
        <v>128</v>
      </c>
      <c r="F14" s="15">
        <f t="shared" si="3"/>
        <v>3.125</v>
      </c>
      <c r="G14" s="16">
        <f t="shared" si="4"/>
        <v>0</v>
      </c>
      <c r="H14" s="14">
        <f t="shared" si="5"/>
        <v>40</v>
      </c>
      <c r="I14" s="14">
        <f t="shared" si="0"/>
        <v>0</v>
      </c>
      <c r="J14" s="7" t="str">
        <f t="shared" si="6"/>
        <v>101000 0000</v>
      </c>
    </row>
    <row r="15" spans="1:10" x14ac:dyDescent="0.25">
      <c r="B15" s="6">
        <f t="shared" si="1"/>
        <v>3.597</v>
      </c>
      <c r="C15" s="14">
        <f t="shared" si="7"/>
        <v>704</v>
      </c>
      <c r="D15" s="14">
        <v>4</v>
      </c>
      <c r="E15" s="14">
        <f t="shared" si="2"/>
        <v>64</v>
      </c>
      <c r="F15" s="15">
        <f t="shared" si="3"/>
        <v>3.4375</v>
      </c>
      <c r="G15" s="16">
        <f t="shared" si="4"/>
        <v>0</v>
      </c>
      <c r="H15" s="14">
        <f t="shared" si="5"/>
        <v>44</v>
      </c>
      <c r="I15" s="14">
        <f t="shared" si="0"/>
        <v>0</v>
      </c>
      <c r="J15" s="7" t="str">
        <f t="shared" si="6"/>
        <v>101100 0000</v>
      </c>
    </row>
    <row r="16" spans="1:10" x14ac:dyDescent="0.25">
      <c r="B16" s="6">
        <f>+$C$7</f>
        <v>3.597</v>
      </c>
      <c r="C16" s="14">
        <f t="shared" si="7"/>
        <v>736</v>
      </c>
      <c r="D16" s="14">
        <v>5</v>
      </c>
      <c r="E16" s="14">
        <f t="shared" si="2"/>
        <v>32</v>
      </c>
      <c r="F16" s="15">
        <f t="shared" si="3"/>
        <v>3.59375</v>
      </c>
      <c r="G16" s="16">
        <f t="shared" si="4"/>
        <v>0</v>
      </c>
      <c r="H16" s="14">
        <f t="shared" si="5"/>
        <v>46</v>
      </c>
      <c r="I16" s="14">
        <f t="shared" si="0"/>
        <v>0</v>
      </c>
      <c r="J16" s="7" t="str">
        <f t="shared" si="6"/>
        <v>101110 0000</v>
      </c>
    </row>
    <row r="17" spans="2:10" x14ac:dyDescent="0.25">
      <c r="B17" s="6">
        <f t="shared" si="1"/>
        <v>3.597</v>
      </c>
      <c r="C17" s="14">
        <f t="shared" si="7"/>
        <v>752</v>
      </c>
      <c r="D17" s="14">
        <v>6</v>
      </c>
      <c r="E17" s="14">
        <f t="shared" si="2"/>
        <v>16</v>
      </c>
      <c r="F17" s="15">
        <f t="shared" si="3"/>
        <v>3.671875</v>
      </c>
      <c r="G17" s="16">
        <f t="shared" si="4"/>
        <v>1</v>
      </c>
      <c r="H17" s="14">
        <f t="shared" si="5"/>
        <v>47</v>
      </c>
      <c r="I17" s="14">
        <f t="shared" si="0"/>
        <v>0</v>
      </c>
      <c r="J17" s="7" t="str">
        <f t="shared" si="6"/>
        <v>101111 0000</v>
      </c>
    </row>
    <row r="18" spans="2:10" x14ac:dyDescent="0.25">
      <c r="B18" s="6">
        <f t="shared" si="1"/>
        <v>3.597</v>
      </c>
      <c r="C18" s="14">
        <f t="shared" si="7"/>
        <v>744</v>
      </c>
      <c r="D18" s="14">
        <v>7</v>
      </c>
      <c r="E18" s="14">
        <f t="shared" si="2"/>
        <v>8</v>
      </c>
      <c r="F18" s="15">
        <f t="shared" si="3"/>
        <v>3.6328125</v>
      </c>
      <c r="G18" s="16">
        <f t="shared" si="4"/>
        <v>1</v>
      </c>
      <c r="H18" s="14">
        <f t="shared" si="5"/>
        <v>46</v>
      </c>
      <c r="I18" s="14">
        <f t="shared" si="0"/>
        <v>8</v>
      </c>
      <c r="J18" s="7" t="str">
        <f t="shared" si="6"/>
        <v>101110 1000</v>
      </c>
    </row>
    <row r="19" spans="2:10" x14ac:dyDescent="0.25">
      <c r="B19" s="6">
        <f t="shared" si="1"/>
        <v>3.597</v>
      </c>
      <c r="C19" s="14">
        <f t="shared" si="7"/>
        <v>740</v>
      </c>
      <c r="D19" s="14">
        <v>8</v>
      </c>
      <c r="E19" s="14">
        <f t="shared" si="2"/>
        <v>4</v>
      </c>
      <c r="F19" s="15">
        <f t="shared" si="3"/>
        <v>3.61328125</v>
      </c>
      <c r="G19" s="16">
        <f t="shared" si="4"/>
        <v>1</v>
      </c>
      <c r="H19" s="14">
        <f t="shared" si="5"/>
        <v>46</v>
      </c>
      <c r="I19" s="14">
        <f t="shared" si="0"/>
        <v>4</v>
      </c>
      <c r="J19" s="7" t="str">
        <f t="shared" si="6"/>
        <v>101110 0100</v>
      </c>
    </row>
    <row r="20" spans="2:10" x14ac:dyDescent="0.25">
      <c r="B20" s="6">
        <f t="shared" si="1"/>
        <v>3.597</v>
      </c>
      <c r="C20" s="14">
        <f t="shared" si="7"/>
        <v>738</v>
      </c>
      <c r="D20" s="14">
        <v>9</v>
      </c>
      <c r="E20" s="14">
        <f t="shared" si="2"/>
        <v>2</v>
      </c>
      <c r="F20" s="15">
        <f t="shared" si="3"/>
        <v>3.603515625</v>
      </c>
      <c r="G20" s="16">
        <f t="shared" si="4"/>
        <v>1</v>
      </c>
      <c r="H20" s="14">
        <f t="shared" si="5"/>
        <v>46</v>
      </c>
      <c r="I20" s="14">
        <f t="shared" si="0"/>
        <v>2</v>
      </c>
      <c r="J20" s="7" t="str">
        <f t="shared" si="6"/>
        <v>101110 0010</v>
      </c>
    </row>
    <row r="21" spans="2:10" x14ac:dyDescent="0.25">
      <c r="B21" s="6">
        <f t="shared" si="1"/>
        <v>3.597</v>
      </c>
      <c r="C21" s="14">
        <f t="shared" si="7"/>
        <v>737</v>
      </c>
      <c r="D21" s="14">
        <v>10</v>
      </c>
      <c r="E21" s="14">
        <f t="shared" si="2"/>
        <v>1</v>
      </c>
      <c r="F21" s="15">
        <f t="shared" si="3"/>
        <v>3.5986328125</v>
      </c>
      <c r="G21" s="16">
        <f t="shared" si="4"/>
        <v>1</v>
      </c>
      <c r="H21" s="14">
        <f t="shared" si="5"/>
        <v>46</v>
      </c>
      <c r="I21" s="14">
        <f t="shared" si="0"/>
        <v>1</v>
      </c>
      <c r="J21" s="7" t="str">
        <f t="shared" si="6"/>
        <v>101110 0001</v>
      </c>
    </row>
    <row r="22" spans="2:10" x14ac:dyDescent="0.25">
      <c r="B22" s="17" t="s">
        <v>5</v>
      </c>
      <c r="C22" s="18">
        <f t="shared" si="7"/>
        <v>736</v>
      </c>
      <c r="D22" s="18">
        <v>11</v>
      </c>
      <c r="E22" s="19"/>
      <c r="F22" s="20">
        <f>+$C$8*C22/2^($C$6)</f>
        <v>3.59375</v>
      </c>
      <c r="G22" s="19"/>
      <c r="H22" s="18">
        <f t="shared" si="5"/>
        <v>46</v>
      </c>
      <c r="I22" s="18">
        <f t="shared" si="0"/>
        <v>0</v>
      </c>
      <c r="J22" s="21" t="str">
        <f t="shared" si="6"/>
        <v>101110 0000</v>
      </c>
    </row>
  </sheetData>
  <mergeCells count="1">
    <mergeCell ref="B4:J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2019-07-12T08:10:21Z</dcterms:created>
  <dcterms:modified xsi:type="dcterms:W3CDTF">2020-06-01T04:16:08Z</dcterms:modified>
</cp:coreProperties>
</file>